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gner.bernardes\Documents\"/>
    </mc:Choice>
  </mc:AlternateContent>
  <bookViews>
    <workbookView xWindow="240" yWindow="45" windowWidth="20115" windowHeight="7995"/>
  </bookViews>
  <sheets>
    <sheet name="C. Beneficio EPP" sheetId="1" r:id="rId1"/>
    <sheet name="C. Beneficio TAXA" sheetId="2" r:id="rId2"/>
  </sheets>
  <calcPr calcId="171027"/>
</workbook>
</file>

<file path=xl/calcChain.xml><?xml version="1.0" encoding="utf-8"?>
<calcChain xmlns="http://schemas.openxmlformats.org/spreadsheetml/2006/main">
  <c r="L7" i="2" l="1"/>
  <c r="C14" i="2" s="1"/>
  <c r="I8" i="2"/>
  <c r="I12" i="2" s="1"/>
  <c r="G8" i="2"/>
  <c r="G12" i="2" s="1"/>
  <c r="E8" i="2"/>
  <c r="E12" i="2" s="1"/>
  <c r="C8" i="2"/>
  <c r="C12" i="2" s="1"/>
  <c r="I10" i="1"/>
  <c r="I28" i="1" s="1"/>
  <c r="I30" i="1"/>
  <c r="G30" i="1"/>
  <c r="G10" i="1"/>
  <c r="G28" i="1" s="1"/>
  <c r="E30" i="1"/>
  <c r="E10" i="1"/>
  <c r="E28" i="1" s="1"/>
  <c r="C10" i="1"/>
  <c r="C28" i="1" s="1"/>
  <c r="C30" i="1"/>
  <c r="G14" i="2" l="1"/>
  <c r="G18" i="2" s="1"/>
  <c r="E14" i="2"/>
  <c r="E18" i="2" s="1"/>
  <c r="I14" i="2"/>
  <c r="I18" i="2" s="1"/>
  <c r="C18" i="2"/>
  <c r="G32" i="1"/>
  <c r="I32" i="1"/>
  <c r="E32" i="1"/>
  <c r="C32" i="1"/>
</calcChain>
</file>

<file path=xl/sharedStrings.xml><?xml version="1.0" encoding="utf-8"?>
<sst xmlns="http://schemas.openxmlformats.org/spreadsheetml/2006/main" count="46" uniqueCount="38">
  <si>
    <t>Quantidade Linhas</t>
  </si>
  <si>
    <t>População/Hectare</t>
  </si>
  <si>
    <t>Valor do saco de semente</t>
  </si>
  <si>
    <t>Area de produção / hectares</t>
  </si>
  <si>
    <t>Percentual de sobreposição</t>
  </si>
  <si>
    <t>Sementes / metro</t>
  </si>
  <si>
    <t>Aumento de produtividade por safra</t>
  </si>
  <si>
    <t>Economia de semente por Safra</t>
  </si>
  <si>
    <t xml:space="preserve">Custo Beneficio EPP </t>
  </si>
  <si>
    <t>Cultura</t>
  </si>
  <si>
    <t>Produtividade de sacas por hectare</t>
  </si>
  <si>
    <t>Total de economia por safra</t>
  </si>
  <si>
    <t>Espaçamento entre linhas (metro)</t>
  </si>
  <si>
    <t/>
  </si>
  <si>
    <t>MILHO</t>
  </si>
  <si>
    <t>SOJA</t>
  </si>
  <si>
    <t>ALGODÃO</t>
  </si>
  <si>
    <t>FEIJÃO</t>
  </si>
  <si>
    <t xml:space="preserve">Valor de venda da saca </t>
  </si>
  <si>
    <t>Quantidade de sementes por saco</t>
  </si>
  <si>
    <t xml:space="preserve">Custo Beneficio TAXA </t>
  </si>
  <si>
    <t>Super Simples</t>
  </si>
  <si>
    <t>Cloreto de Potássio</t>
  </si>
  <si>
    <t>Super Triplo</t>
  </si>
  <si>
    <t>Inseticida</t>
  </si>
  <si>
    <t>Valor do Kg.</t>
  </si>
  <si>
    <t>Valor total do insumo</t>
  </si>
  <si>
    <t>Percentual de compra alem do necessário</t>
  </si>
  <si>
    <t>Ecônomia de adubo por aplicação</t>
  </si>
  <si>
    <t>Kg/Hectare</t>
  </si>
  <si>
    <t>Area de aplicação / hectares</t>
  </si>
  <si>
    <t xml:space="preserve"> Total Necessário</t>
  </si>
  <si>
    <t>Percentual de erro na aplicação</t>
  </si>
  <si>
    <t>Erro médio percentual</t>
  </si>
  <si>
    <t xml:space="preserve">Velocidade da calibração </t>
  </si>
  <si>
    <t xml:space="preserve">Velocidade máxima </t>
  </si>
  <si>
    <t xml:space="preserve">Velocidade mínima </t>
  </si>
  <si>
    <t>Percentual de aumento na produtividade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</si>
</sst>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\ * #,##0.00_-;\-&quot;R$&quot;\ * #,##0.00_-;_-&quot;R$&quot;\ 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66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7" borderId="0" xfId="0" applyFill="1" applyProtection="1">
      <protection locked="0"/>
    </xf>
    <xf numFmtId="0" fontId="4" fillId="7" borderId="0" xfId="0" applyFont="1" applyFill="1" applyProtection="1">
      <protection locked="0"/>
    </xf>
    <xf numFmtId="0" fontId="0" fillId="7" borderId="0" xfId="0" quotePrefix="1" applyFill="1" applyProtection="1">
      <protection locked="0"/>
    </xf>
    <xf numFmtId="0" fontId="0" fillId="7" borderId="0" xfId="0" applyFill="1" applyAlignment="1" applyProtection="1">
      <protection locked="0"/>
    </xf>
    <xf numFmtId="0" fontId="0" fillId="0" borderId="0" xfId="0" applyProtection="1">
      <protection locked="0"/>
    </xf>
    <xf numFmtId="0" fontId="0" fillId="7" borderId="0" xfId="0" applyFill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5" fillId="5" borderId="3" xfId="0" applyFont="1" applyFill="1" applyBorder="1" applyAlignment="1" applyProtection="1">
      <alignment horizontal="center" vertical="center"/>
      <protection hidden="1"/>
    </xf>
    <xf numFmtId="0" fontId="5" fillId="6" borderId="3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4" fillId="7" borderId="8" xfId="0" applyFont="1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right"/>
      <protection locked="0"/>
    </xf>
    <xf numFmtId="0" fontId="0" fillId="7" borderId="0" xfId="0" applyFill="1"/>
    <xf numFmtId="0" fontId="4" fillId="7" borderId="0" xfId="0" applyFont="1" applyFill="1"/>
    <xf numFmtId="0" fontId="4" fillId="0" borderId="1" xfId="0" applyFont="1" applyFill="1" applyBorder="1"/>
    <xf numFmtId="0" fontId="4" fillId="0" borderId="1" xfId="0" applyFont="1" applyBorder="1"/>
    <xf numFmtId="0" fontId="4" fillId="0" borderId="3" xfId="0" applyFont="1" applyFill="1" applyBorder="1"/>
    <xf numFmtId="9" fontId="4" fillId="3" borderId="3" xfId="2" applyFont="1" applyFill="1" applyBorder="1"/>
    <xf numFmtId="0" fontId="4" fillId="7" borderId="8" xfId="0" applyFont="1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hidden="1"/>
    </xf>
    <xf numFmtId="164" fontId="5" fillId="0" borderId="1" xfId="1" applyFont="1" applyBorder="1" applyAlignment="1" applyProtection="1">
      <alignment horizontal="center" vertical="center"/>
      <protection hidden="1"/>
    </xf>
    <xf numFmtId="165" fontId="4" fillId="0" borderId="1" xfId="2" applyNumberFormat="1" applyFont="1" applyFill="1" applyBorder="1" applyAlignment="1" applyProtection="1">
      <alignment horizontal="right" vertical="center"/>
      <protection locked="0"/>
    </xf>
    <xf numFmtId="164" fontId="4" fillId="0" borderId="1" xfId="1" applyFont="1" applyFill="1" applyBorder="1" applyAlignment="1" applyProtection="1">
      <alignment horizontal="right" vertical="center"/>
      <protection locked="0"/>
    </xf>
    <xf numFmtId="1" fontId="4" fillId="0" borderId="1" xfId="2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9" fontId="4" fillId="0" borderId="1" xfId="2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2" fontId="4" fillId="0" borderId="1" xfId="2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5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2" sqref="C12:C13"/>
    </sheetView>
  </sheetViews>
  <sheetFormatPr defaultRowHeight="15" x14ac:dyDescent="0.25"/>
  <cols>
    <col min="1" max="1" width="29.5703125" style="1" customWidth="1"/>
    <col min="2" max="2" width="40.28515625" style="5" customWidth="1"/>
    <col min="3" max="3" width="15" style="5" bestFit="1" customWidth="1"/>
    <col min="4" max="4" width="1.85546875" style="1" customWidth="1"/>
    <col min="5" max="5" width="16.85546875" style="5" bestFit="1" customWidth="1"/>
    <col min="6" max="6" width="2.28515625" style="1" customWidth="1"/>
    <col min="7" max="7" width="15" style="5" bestFit="1" customWidth="1"/>
    <col min="8" max="8" width="2.140625" style="1" customWidth="1"/>
    <col min="9" max="9" width="15" style="5" bestFit="1" customWidth="1"/>
    <col min="10" max="51" width="9.140625" style="1"/>
    <col min="52" max="16384" width="9.140625" style="5"/>
  </cols>
  <sheetData>
    <row r="1" spans="2:9" s="1" customFormat="1" ht="37.5" customHeight="1" x14ac:dyDescent="0.25"/>
    <row r="2" spans="2:9" ht="13.5" customHeight="1" x14ac:dyDescent="0.25">
      <c r="B2" s="31" t="s">
        <v>8</v>
      </c>
      <c r="C2" s="11" t="s">
        <v>9</v>
      </c>
      <c r="D2" s="3" t="s">
        <v>13</v>
      </c>
      <c r="E2" s="12" t="s">
        <v>9</v>
      </c>
      <c r="F2" s="4"/>
      <c r="G2" s="12" t="s">
        <v>9</v>
      </c>
      <c r="I2" s="12" t="s">
        <v>9</v>
      </c>
    </row>
    <row r="3" spans="2:9" ht="24" customHeight="1" x14ac:dyDescent="0.25">
      <c r="B3" s="32"/>
      <c r="C3" s="7" t="s">
        <v>14</v>
      </c>
      <c r="E3" s="8" t="s">
        <v>15</v>
      </c>
      <c r="F3" s="6"/>
      <c r="G3" s="9" t="s">
        <v>16</v>
      </c>
      <c r="I3" s="10" t="s">
        <v>17</v>
      </c>
    </row>
    <row r="4" spans="2:9" x14ac:dyDescent="0.25">
      <c r="B4" s="33" t="s">
        <v>0</v>
      </c>
      <c r="C4" s="35">
        <v>28</v>
      </c>
      <c r="D4" s="21"/>
      <c r="E4" s="28">
        <v>28</v>
      </c>
      <c r="F4" s="22"/>
      <c r="G4" s="28">
        <v>0</v>
      </c>
      <c r="H4" s="22"/>
      <c r="I4" s="28">
        <v>0</v>
      </c>
    </row>
    <row r="5" spans="2:9" x14ac:dyDescent="0.25">
      <c r="B5" s="34"/>
      <c r="C5" s="28"/>
      <c r="D5" s="21"/>
      <c r="E5" s="28"/>
      <c r="F5" s="22"/>
      <c r="G5" s="28"/>
      <c r="H5" s="22"/>
      <c r="I5" s="28"/>
    </row>
    <row r="6" spans="2:9" x14ac:dyDescent="0.25">
      <c r="B6" s="34" t="s">
        <v>12</v>
      </c>
      <c r="C6" s="28">
        <v>0.5</v>
      </c>
      <c r="D6" s="21"/>
      <c r="E6" s="28">
        <v>0.5</v>
      </c>
      <c r="F6" s="22"/>
      <c r="G6" s="28">
        <v>0</v>
      </c>
      <c r="H6" s="22"/>
      <c r="I6" s="28">
        <v>0</v>
      </c>
    </row>
    <row r="7" spans="2:9" x14ac:dyDescent="0.25">
      <c r="B7" s="34"/>
      <c r="C7" s="28"/>
      <c r="D7" s="21"/>
      <c r="E7" s="28"/>
      <c r="F7" s="22"/>
      <c r="G7" s="28"/>
      <c r="H7" s="22"/>
      <c r="I7" s="28"/>
    </row>
    <row r="8" spans="2:9" x14ac:dyDescent="0.25">
      <c r="B8" s="34" t="s">
        <v>5</v>
      </c>
      <c r="C8" s="28">
        <v>3.2</v>
      </c>
      <c r="D8" s="21"/>
      <c r="E8" s="28">
        <v>14</v>
      </c>
      <c r="F8" s="22"/>
      <c r="G8" s="28">
        <v>0</v>
      </c>
      <c r="H8" s="22"/>
      <c r="I8" s="28">
        <v>0</v>
      </c>
    </row>
    <row r="9" spans="2:9" x14ac:dyDescent="0.25">
      <c r="B9" s="34"/>
      <c r="C9" s="28"/>
      <c r="D9" s="21"/>
      <c r="E9" s="28"/>
      <c r="F9" s="22"/>
      <c r="G9" s="28"/>
      <c r="H9" s="22"/>
      <c r="I9" s="28"/>
    </row>
    <row r="10" spans="2:9" x14ac:dyDescent="0.25">
      <c r="B10" s="34" t="s">
        <v>1</v>
      </c>
      <c r="C10" s="30">
        <f>(((10000/C4)/C6)*C8)*C4</f>
        <v>64000</v>
      </c>
      <c r="D10" s="21"/>
      <c r="E10" s="30">
        <f>(((10000/E4)/E6)*E8)*E4</f>
        <v>280000</v>
      </c>
      <c r="F10" s="22"/>
      <c r="G10" s="30" t="e">
        <f>(((10000/G4)/G6)*G8)*G4</f>
        <v>#DIV/0!</v>
      </c>
      <c r="H10" s="22"/>
      <c r="I10" s="30" t="e">
        <f>(((10000/I4)/I6)*I8)*I4</f>
        <v>#DIV/0!</v>
      </c>
    </row>
    <row r="11" spans="2:9" x14ac:dyDescent="0.25">
      <c r="B11" s="34"/>
      <c r="C11" s="30"/>
      <c r="D11" s="21"/>
      <c r="E11" s="30"/>
      <c r="F11" s="22"/>
      <c r="G11" s="30"/>
      <c r="H11" s="22"/>
      <c r="I11" s="30"/>
    </row>
    <row r="12" spans="2:9" x14ac:dyDescent="0.25">
      <c r="B12" s="34" t="s">
        <v>3</v>
      </c>
      <c r="C12" s="28">
        <v>1000</v>
      </c>
      <c r="D12" s="21"/>
      <c r="E12" s="28">
        <v>1000</v>
      </c>
      <c r="F12" s="22"/>
      <c r="G12" s="28">
        <v>0</v>
      </c>
      <c r="H12" s="22"/>
      <c r="I12" s="28">
        <v>0</v>
      </c>
    </row>
    <row r="13" spans="2:9" x14ac:dyDescent="0.25">
      <c r="B13" s="34"/>
      <c r="C13" s="28"/>
      <c r="D13" s="21"/>
      <c r="E13" s="28"/>
      <c r="F13" s="22"/>
      <c r="G13" s="28"/>
      <c r="H13" s="22"/>
      <c r="I13" s="28"/>
    </row>
    <row r="14" spans="2:9" x14ac:dyDescent="0.25">
      <c r="B14" s="34" t="s">
        <v>19</v>
      </c>
      <c r="C14" s="28">
        <v>60000</v>
      </c>
      <c r="D14" s="21"/>
      <c r="E14" s="28">
        <v>200000</v>
      </c>
      <c r="F14" s="22"/>
      <c r="G14" s="28">
        <v>0</v>
      </c>
      <c r="H14" s="22"/>
      <c r="I14" s="28">
        <v>0</v>
      </c>
    </row>
    <row r="15" spans="2:9" x14ac:dyDescent="0.25">
      <c r="B15" s="34"/>
      <c r="C15" s="28"/>
      <c r="D15" s="21"/>
      <c r="E15" s="28"/>
      <c r="F15" s="22"/>
      <c r="G15" s="28"/>
      <c r="H15" s="22"/>
      <c r="I15" s="28"/>
    </row>
    <row r="16" spans="2:9" x14ac:dyDescent="0.25">
      <c r="B16" s="34" t="s">
        <v>2</v>
      </c>
      <c r="C16" s="26">
        <v>600</v>
      </c>
      <c r="D16" s="21"/>
      <c r="E16" s="26">
        <v>200</v>
      </c>
      <c r="F16" s="22"/>
      <c r="G16" s="26">
        <v>0</v>
      </c>
      <c r="H16" s="22"/>
      <c r="I16" s="26">
        <v>0</v>
      </c>
    </row>
    <row r="17" spans="2:9" x14ac:dyDescent="0.25">
      <c r="B17" s="34"/>
      <c r="C17" s="26"/>
      <c r="D17" s="21"/>
      <c r="E17" s="26"/>
      <c r="F17" s="22"/>
      <c r="G17" s="26"/>
      <c r="H17" s="22"/>
      <c r="I17" s="26"/>
    </row>
    <row r="18" spans="2:9" x14ac:dyDescent="0.25">
      <c r="B18" s="34" t="s">
        <v>4</v>
      </c>
      <c r="C18" s="29">
        <v>0.05</v>
      </c>
      <c r="D18" s="21"/>
      <c r="E18" s="29">
        <v>0.05</v>
      </c>
      <c r="F18" s="22"/>
      <c r="G18" s="29">
        <v>0</v>
      </c>
      <c r="H18" s="22"/>
      <c r="I18" s="29">
        <v>0</v>
      </c>
    </row>
    <row r="19" spans="2:9" x14ac:dyDescent="0.25">
      <c r="B19" s="34"/>
      <c r="C19" s="29"/>
      <c r="D19" s="21"/>
      <c r="E19" s="29"/>
      <c r="F19" s="22"/>
      <c r="G19" s="29"/>
      <c r="H19" s="22"/>
      <c r="I19" s="29"/>
    </row>
    <row r="20" spans="2:9" x14ac:dyDescent="0.25">
      <c r="B20" s="34" t="s">
        <v>37</v>
      </c>
      <c r="C20" s="25">
        <v>5.0000000000000001E-3</v>
      </c>
      <c r="D20" s="21"/>
      <c r="E20" s="25">
        <v>5.0000000000000001E-3</v>
      </c>
      <c r="F20" s="22"/>
      <c r="G20" s="25">
        <v>0</v>
      </c>
      <c r="H20" s="22"/>
      <c r="I20" s="25">
        <v>0</v>
      </c>
    </row>
    <row r="21" spans="2:9" x14ac:dyDescent="0.25">
      <c r="B21" s="34"/>
      <c r="C21" s="25"/>
      <c r="D21" s="21"/>
      <c r="E21" s="25"/>
      <c r="F21" s="22"/>
      <c r="G21" s="25"/>
      <c r="H21" s="22"/>
      <c r="I21" s="25"/>
    </row>
    <row r="22" spans="2:9" x14ac:dyDescent="0.25">
      <c r="B22" s="34" t="s">
        <v>18</v>
      </c>
      <c r="C22" s="26">
        <v>24</v>
      </c>
      <c r="D22" s="21"/>
      <c r="E22" s="26">
        <v>70</v>
      </c>
      <c r="F22" s="22"/>
      <c r="G22" s="26">
        <v>0</v>
      </c>
      <c r="H22" s="22"/>
      <c r="I22" s="26">
        <v>0</v>
      </c>
    </row>
    <row r="23" spans="2:9" x14ac:dyDescent="0.25">
      <c r="B23" s="34"/>
      <c r="C23" s="26"/>
      <c r="D23" s="21"/>
      <c r="E23" s="26"/>
      <c r="F23" s="22"/>
      <c r="G23" s="26"/>
      <c r="H23" s="22"/>
      <c r="I23" s="26"/>
    </row>
    <row r="24" spans="2:9" x14ac:dyDescent="0.25">
      <c r="B24" s="34" t="s">
        <v>10</v>
      </c>
      <c r="C24" s="27">
        <v>180</v>
      </c>
      <c r="D24" s="21"/>
      <c r="E24" s="27">
        <v>80</v>
      </c>
      <c r="F24" s="22"/>
      <c r="G24" s="27">
        <v>0</v>
      </c>
      <c r="H24" s="22"/>
      <c r="I24" s="27">
        <v>0</v>
      </c>
    </row>
    <row r="25" spans="2:9" x14ac:dyDescent="0.25">
      <c r="B25" s="34"/>
      <c r="C25" s="27"/>
      <c r="D25" s="21"/>
      <c r="E25" s="27"/>
      <c r="F25" s="22"/>
      <c r="G25" s="27"/>
      <c r="H25" s="22"/>
      <c r="I25" s="27"/>
    </row>
    <row r="26" spans="2:9" s="1" customFormat="1" ht="8.25" customHeight="1" x14ac:dyDescent="0.25"/>
    <row r="27" spans="2:9" s="1" customFormat="1" ht="4.5" customHeight="1" x14ac:dyDescent="0.25">
      <c r="B27" s="2"/>
      <c r="C27" s="2"/>
      <c r="E27" s="2"/>
      <c r="G27" s="2"/>
      <c r="I27" s="2"/>
    </row>
    <row r="28" spans="2:9" x14ac:dyDescent="0.25">
      <c r="B28" s="36" t="s">
        <v>7</v>
      </c>
      <c r="C28" s="23">
        <f>(((C10*C12)/C14)*C16)*C18</f>
        <v>32000</v>
      </c>
      <c r="E28" s="23">
        <f>(((E10*E12)/E14)*E16)*E18</f>
        <v>14000</v>
      </c>
      <c r="G28" s="23" t="e">
        <f>(((G10*G12)/G14)*G16)*G18</f>
        <v>#DIV/0!</v>
      </c>
      <c r="I28" s="23" t="e">
        <f>(((I10*I12)/I14)*I16)*I18</f>
        <v>#DIV/0!</v>
      </c>
    </row>
    <row r="29" spans="2:9" x14ac:dyDescent="0.25">
      <c r="B29" s="36"/>
      <c r="C29" s="23"/>
      <c r="E29" s="23"/>
      <c r="G29" s="23"/>
      <c r="I29" s="23"/>
    </row>
    <row r="30" spans="2:9" x14ac:dyDescent="0.25">
      <c r="B30" s="36" t="s">
        <v>6</v>
      </c>
      <c r="C30" s="24">
        <f>((C12*C24)*C22)*C20</f>
        <v>21600</v>
      </c>
      <c r="E30" s="24">
        <f>((E12*E24)*E22)*E20</f>
        <v>28000</v>
      </c>
      <c r="G30" s="24">
        <f>((G12*G24)*G22)*G20</f>
        <v>0</v>
      </c>
      <c r="I30" s="24">
        <f>((I12*I24)*I22)*I20</f>
        <v>0</v>
      </c>
    </row>
    <row r="31" spans="2:9" x14ac:dyDescent="0.25">
      <c r="B31" s="36"/>
      <c r="C31" s="24"/>
      <c r="E31" s="24"/>
      <c r="G31" s="24"/>
      <c r="I31" s="24"/>
    </row>
    <row r="32" spans="2:9" x14ac:dyDescent="0.25">
      <c r="B32" s="36" t="s">
        <v>11</v>
      </c>
      <c r="C32" s="23">
        <f>C28+C30</f>
        <v>53600</v>
      </c>
      <c r="E32" s="23">
        <f>E28+E30</f>
        <v>42000</v>
      </c>
      <c r="G32" s="23" t="e">
        <f>G28+G30</f>
        <v>#DIV/0!</v>
      </c>
      <c r="I32" s="23" t="e">
        <f>I28+I30</f>
        <v>#DIV/0!</v>
      </c>
    </row>
    <row r="33" spans="2:9" x14ac:dyDescent="0.25">
      <c r="B33" s="36"/>
      <c r="C33" s="23"/>
      <c r="E33" s="23"/>
      <c r="G33" s="23"/>
      <c r="I33" s="23"/>
    </row>
    <row r="34" spans="2:9" s="1" customFormat="1" x14ac:dyDescent="0.25"/>
    <row r="35" spans="2:9" s="1" customFormat="1" x14ac:dyDescent="0.25"/>
    <row r="36" spans="2:9" s="1" customFormat="1" x14ac:dyDescent="0.25"/>
    <row r="37" spans="2:9" s="1" customFormat="1" x14ac:dyDescent="0.25"/>
    <row r="38" spans="2:9" s="1" customFormat="1" x14ac:dyDescent="0.25"/>
    <row r="39" spans="2:9" s="1" customFormat="1" x14ac:dyDescent="0.25"/>
    <row r="40" spans="2:9" s="1" customFormat="1" x14ac:dyDescent="0.25"/>
    <row r="41" spans="2:9" s="1" customFormat="1" x14ac:dyDescent="0.25"/>
    <row r="42" spans="2:9" s="1" customFormat="1" x14ac:dyDescent="0.25"/>
    <row r="43" spans="2:9" s="1" customFormat="1" x14ac:dyDescent="0.25"/>
    <row r="44" spans="2:9" s="1" customFormat="1" x14ac:dyDescent="0.25"/>
    <row r="45" spans="2:9" s="1" customFormat="1" x14ac:dyDescent="0.25"/>
    <row r="46" spans="2:9" s="1" customFormat="1" x14ac:dyDescent="0.25"/>
    <row r="47" spans="2:9" s="1" customFormat="1" x14ac:dyDescent="0.25"/>
    <row r="48" spans="2:9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</sheetData>
  <sheetProtection password="CC3D" sheet="1" objects="1" scenarios="1"/>
  <mergeCells count="104">
    <mergeCell ref="B28:B29"/>
    <mergeCell ref="B30:B31"/>
    <mergeCell ref="B32:B33"/>
    <mergeCell ref="C28:C29"/>
    <mergeCell ref="C30:C31"/>
    <mergeCell ref="C32:C33"/>
    <mergeCell ref="B14:B15"/>
    <mergeCell ref="B16:B17"/>
    <mergeCell ref="B18:B19"/>
    <mergeCell ref="B20:B21"/>
    <mergeCell ref="B22:B23"/>
    <mergeCell ref="B24:B25"/>
    <mergeCell ref="C24:C25"/>
    <mergeCell ref="C22:C23"/>
    <mergeCell ref="C20:C21"/>
    <mergeCell ref="C18:C19"/>
    <mergeCell ref="C16:C17"/>
    <mergeCell ref="C14:C15"/>
    <mergeCell ref="B2:B3"/>
    <mergeCell ref="B4:B5"/>
    <mergeCell ref="B6:B7"/>
    <mergeCell ref="B8:B9"/>
    <mergeCell ref="C8:C9"/>
    <mergeCell ref="C6:C7"/>
    <mergeCell ref="C4:C5"/>
    <mergeCell ref="B10:B11"/>
    <mergeCell ref="B12:B13"/>
    <mergeCell ref="C12:C13"/>
    <mergeCell ref="C10:C11"/>
    <mergeCell ref="E8:E9"/>
    <mergeCell ref="E10:E11"/>
    <mergeCell ref="E12:E13"/>
    <mergeCell ref="F12:F13"/>
    <mergeCell ref="F10:F11"/>
    <mergeCell ref="F8:F9"/>
    <mergeCell ref="E4:E5"/>
    <mergeCell ref="E6:E7"/>
    <mergeCell ref="F6:F7"/>
    <mergeCell ref="F4:F5"/>
    <mergeCell ref="E28:E29"/>
    <mergeCell ref="E30:E31"/>
    <mergeCell ref="E32:E33"/>
    <mergeCell ref="E20:E21"/>
    <mergeCell ref="E22:E23"/>
    <mergeCell ref="E24:E25"/>
    <mergeCell ref="E14:E15"/>
    <mergeCell ref="E16:E17"/>
    <mergeCell ref="E18:E19"/>
    <mergeCell ref="G8:G9"/>
    <mergeCell ref="G10:G11"/>
    <mergeCell ref="G12:G13"/>
    <mergeCell ref="H8:H9"/>
    <mergeCell ref="H10:H11"/>
    <mergeCell ref="H12:H13"/>
    <mergeCell ref="G4:G5"/>
    <mergeCell ref="G6:G7"/>
    <mergeCell ref="H4:H5"/>
    <mergeCell ref="H6:H7"/>
    <mergeCell ref="G24:G25"/>
    <mergeCell ref="H20:H21"/>
    <mergeCell ref="H22:H23"/>
    <mergeCell ref="H24:H25"/>
    <mergeCell ref="G14:G15"/>
    <mergeCell ref="G16:G17"/>
    <mergeCell ref="G18:G19"/>
    <mergeCell ref="H14:H15"/>
    <mergeCell ref="H16:H17"/>
    <mergeCell ref="H18:H19"/>
    <mergeCell ref="D4:D5"/>
    <mergeCell ref="D6:D7"/>
    <mergeCell ref="D8:D9"/>
    <mergeCell ref="D10:D11"/>
    <mergeCell ref="D12:D13"/>
    <mergeCell ref="I28:I29"/>
    <mergeCell ref="I30:I31"/>
    <mergeCell ref="I32:I33"/>
    <mergeCell ref="I20:I21"/>
    <mergeCell ref="I22:I23"/>
    <mergeCell ref="I24:I25"/>
    <mergeCell ref="I14:I15"/>
    <mergeCell ref="I16:I17"/>
    <mergeCell ref="I18:I19"/>
    <mergeCell ref="I8:I9"/>
    <mergeCell ref="I10:I11"/>
    <mergeCell ref="I12:I13"/>
    <mergeCell ref="I4:I5"/>
    <mergeCell ref="I6:I7"/>
    <mergeCell ref="G28:G29"/>
    <mergeCell ref="G30:G31"/>
    <mergeCell ref="G32:G33"/>
    <mergeCell ref="G20:G21"/>
    <mergeCell ref="G22:G23"/>
    <mergeCell ref="D24:D25"/>
    <mergeCell ref="F24:F25"/>
    <mergeCell ref="F22:F23"/>
    <mergeCell ref="F20:F21"/>
    <mergeCell ref="F18:F19"/>
    <mergeCell ref="D14:D15"/>
    <mergeCell ref="D16:D17"/>
    <mergeCell ref="D18:D19"/>
    <mergeCell ref="D20:D21"/>
    <mergeCell ref="D22:D23"/>
    <mergeCell ref="F16:F17"/>
    <mergeCell ref="F14:F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36"/>
  <sheetViews>
    <sheetView showGridLines="0" workbookViewId="0">
      <selection activeCell="K14" sqref="K14"/>
    </sheetView>
  </sheetViews>
  <sheetFormatPr defaultRowHeight="15" x14ac:dyDescent="0.25"/>
  <cols>
    <col min="1" max="1" width="9.140625" style="15"/>
    <col min="2" max="2" width="41.140625" customWidth="1"/>
    <col min="3" max="3" width="15.7109375" customWidth="1"/>
    <col min="4" max="4" width="3.42578125" customWidth="1"/>
    <col min="5" max="5" width="19.7109375" bestFit="1" customWidth="1"/>
    <col min="6" max="6" width="2.85546875" customWidth="1"/>
    <col min="7" max="7" width="15.7109375" customWidth="1"/>
    <col min="8" max="8" width="3.28515625" customWidth="1"/>
    <col min="9" max="9" width="15.7109375" customWidth="1"/>
    <col min="10" max="10" width="3.42578125" style="15" customWidth="1"/>
    <col min="11" max="11" width="24.5703125" customWidth="1"/>
    <col min="12" max="12" width="13.7109375" customWidth="1"/>
    <col min="13" max="46" width="9.140625" style="15"/>
  </cols>
  <sheetData>
    <row r="1" spans="2:12" s="15" customFormat="1" ht="42.75" customHeight="1" x14ac:dyDescent="0.25">
      <c r="J1" s="16"/>
      <c r="K1" s="16"/>
      <c r="L1" s="16"/>
    </row>
    <row r="2" spans="2:12" x14ac:dyDescent="0.25">
      <c r="B2" s="31" t="s">
        <v>20</v>
      </c>
      <c r="C2" s="11" t="s">
        <v>9</v>
      </c>
      <c r="D2" s="3" t="s">
        <v>13</v>
      </c>
      <c r="E2" s="12" t="s">
        <v>9</v>
      </c>
      <c r="F2" s="4"/>
      <c r="G2" s="12" t="s">
        <v>9</v>
      </c>
      <c r="H2" s="1"/>
      <c r="I2" s="12" t="s">
        <v>9</v>
      </c>
      <c r="J2" s="16"/>
      <c r="K2" s="40" t="s">
        <v>32</v>
      </c>
      <c r="L2" s="41"/>
    </row>
    <row r="3" spans="2:12" x14ac:dyDescent="0.25">
      <c r="B3" s="32"/>
      <c r="C3" s="7" t="s">
        <v>21</v>
      </c>
      <c r="D3" s="1"/>
      <c r="E3" s="8" t="s">
        <v>22</v>
      </c>
      <c r="F3" s="6"/>
      <c r="G3" s="9" t="s">
        <v>23</v>
      </c>
      <c r="H3" s="1"/>
      <c r="I3" s="10" t="s">
        <v>24</v>
      </c>
      <c r="J3" s="16"/>
      <c r="K3" s="42"/>
      <c r="L3" s="43"/>
    </row>
    <row r="4" spans="2:12" x14ac:dyDescent="0.25">
      <c r="B4" s="34" t="s">
        <v>29</v>
      </c>
      <c r="C4" s="30">
        <v>180</v>
      </c>
      <c r="D4" s="21"/>
      <c r="E4" s="30">
        <v>300</v>
      </c>
      <c r="F4" s="22"/>
      <c r="G4" s="30">
        <v>300</v>
      </c>
      <c r="H4" s="22"/>
      <c r="I4" s="30">
        <v>100</v>
      </c>
      <c r="J4" s="16"/>
      <c r="K4" s="17" t="s">
        <v>34</v>
      </c>
      <c r="L4" s="18">
        <v>5.8</v>
      </c>
    </row>
    <row r="5" spans="2:12" x14ac:dyDescent="0.25">
      <c r="B5" s="34"/>
      <c r="C5" s="30"/>
      <c r="D5" s="21"/>
      <c r="E5" s="30"/>
      <c r="F5" s="22"/>
      <c r="G5" s="30"/>
      <c r="H5" s="22"/>
      <c r="I5" s="30"/>
      <c r="J5" s="16"/>
      <c r="K5" s="17" t="s">
        <v>35</v>
      </c>
      <c r="L5" s="18">
        <v>7</v>
      </c>
    </row>
    <row r="6" spans="2:12" x14ac:dyDescent="0.25">
      <c r="B6" s="34" t="s">
        <v>30</v>
      </c>
      <c r="C6" s="28">
        <v>1200</v>
      </c>
      <c r="D6" s="21"/>
      <c r="E6" s="28">
        <v>1200</v>
      </c>
      <c r="F6" s="22"/>
      <c r="G6" s="28">
        <v>1000</v>
      </c>
      <c r="H6" s="22"/>
      <c r="I6" s="28">
        <v>0</v>
      </c>
      <c r="J6" s="16"/>
      <c r="K6" s="19" t="s">
        <v>36</v>
      </c>
      <c r="L6" s="18">
        <v>3.8</v>
      </c>
    </row>
    <row r="7" spans="2:12" x14ac:dyDescent="0.25">
      <c r="B7" s="34"/>
      <c r="C7" s="28"/>
      <c r="D7" s="21"/>
      <c r="E7" s="28"/>
      <c r="F7" s="22"/>
      <c r="G7" s="28"/>
      <c r="H7" s="22"/>
      <c r="I7" s="28"/>
      <c r="J7" s="16"/>
      <c r="K7" s="17" t="s">
        <v>33</v>
      </c>
      <c r="L7" s="20">
        <f>((((((L5/L4)*100)-100)*(-1))+(((L6/L4)*100)-100))/2)*0.01</f>
        <v>-0.27586206896551724</v>
      </c>
    </row>
    <row r="8" spans="2:12" x14ac:dyDescent="0.25">
      <c r="B8" s="37" t="s">
        <v>31</v>
      </c>
      <c r="C8" s="38">
        <f>C6*C4</f>
        <v>216000</v>
      </c>
      <c r="D8" s="13"/>
      <c r="E8" s="38">
        <f>E4*E6</f>
        <v>360000</v>
      </c>
      <c r="F8" s="14"/>
      <c r="G8" s="38">
        <f>G6*G4</f>
        <v>300000</v>
      </c>
      <c r="H8" s="14"/>
      <c r="I8" s="38">
        <f>I6*I4</f>
        <v>0</v>
      </c>
      <c r="K8" s="15"/>
      <c r="L8" s="15"/>
    </row>
    <row r="9" spans="2:12" x14ac:dyDescent="0.25">
      <c r="B9" s="33"/>
      <c r="C9" s="35"/>
      <c r="D9" s="13"/>
      <c r="E9" s="35"/>
      <c r="F9" s="14"/>
      <c r="G9" s="35"/>
      <c r="H9" s="14"/>
      <c r="I9" s="35"/>
      <c r="K9" s="15"/>
      <c r="L9" s="15"/>
    </row>
    <row r="10" spans="2:12" x14ac:dyDescent="0.25">
      <c r="B10" s="34" t="s">
        <v>25</v>
      </c>
      <c r="C10" s="26">
        <v>0.82</v>
      </c>
      <c r="D10" s="21"/>
      <c r="E10" s="26">
        <v>1.46</v>
      </c>
      <c r="F10" s="22"/>
      <c r="G10" s="26">
        <v>1.31</v>
      </c>
      <c r="H10" s="22"/>
      <c r="I10" s="26">
        <v>0</v>
      </c>
      <c r="K10" s="15"/>
      <c r="L10" s="15"/>
    </row>
    <row r="11" spans="2:12" x14ac:dyDescent="0.25">
      <c r="B11" s="34"/>
      <c r="C11" s="26"/>
      <c r="D11" s="21"/>
      <c r="E11" s="26"/>
      <c r="F11" s="22"/>
      <c r="G11" s="26"/>
      <c r="H11" s="22"/>
      <c r="I11" s="26"/>
      <c r="K11" s="15"/>
      <c r="L11" s="15"/>
    </row>
    <row r="12" spans="2:12" x14ac:dyDescent="0.25">
      <c r="B12" s="34" t="s">
        <v>26</v>
      </c>
      <c r="C12" s="39">
        <f>C10*C8</f>
        <v>177120</v>
      </c>
      <c r="D12" s="21"/>
      <c r="E12" s="39">
        <f>E10*E8</f>
        <v>525600</v>
      </c>
      <c r="F12" s="22"/>
      <c r="G12" s="39">
        <f>G10*G8</f>
        <v>393000</v>
      </c>
      <c r="H12" s="22"/>
      <c r="I12" s="39">
        <f>I10*I8</f>
        <v>0</v>
      </c>
      <c r="K12" s="15"/>
      <c r="L12" s="15"/>
    </row>
    <row r="13" spans="2:12" x14ac:dyDescent="0.25">
      <c r="B13" s="34"/>
      <c r="C13" s="39"/>
      <c r="D13" s="21"/>
      <c r="E13" s="39"/>
      <c r="F13" s="22"/>
      <c r="G13" s="39"/>
      <c r="H13" s="22"/>
      <c r="I13" s="39"/>
      <c r="K13" s="15"/>
      <c r="L13" s="15"/>
    </row>
    <row r="14" spans="2:12" x14ac:dyDescent="0.25">
      <c r="B14" s="34" t="s">
        <v>27</v>
      </c>
      <c r="C14" s="29">
        <f>L7</f>
        <v>-0.27586206896551724</v>
      </c>
      <c r="D14" s="21"/>
      <c r="E14" s="29">
        <f>L7</f>
        <v>-0.27586206896551724</v>
      </c>
      <c r="F14" s="22"/>
      <c r="G14" s="29">
        <f>L7</f>
        <v>-0.27586206896551724</v>
      </c>
      <c r="H14" s="22"/>
      <c r="I14" s="29">
        <f>L7</f>
        <v>-0.27586206896551724</v>
      </c>
      <c r="K14" s="15"/>
      <c r="L14" s="15"/>
    </row>
    <row r="15" spans="2:12" x14ac:dyDescent="0.25">
      <c r="B15" s="34"/>
      <c r="C15" s="29"/>
      <c r="D15" s="21"/>
      <c r="E15" s="29"/>
      <c r="F15" s="22"/>
      <c r="G15" s="29"/>
      <c r="H15" s="22"/>
      <c r="I15" s="29"/>
      <c r="K15" s="15"/>
      <c r="L15" s="15"/>
    </row>
    <row r="16" spans="2:12" x14ac:dyDescent="0.25">
      <c r="B16" s="1"/>
      <c r="C16" s="1"/>
      <c r="D16" s="1"/>
      <c r="E16" s="1"/>
      <c r="F16" s="1"/>
      <c r="G16" s="1"/>
      <c r="H16" s="1"/>
      <c r="I16" s="1"/>
      <c r="K16" s="15"/>
      <c r="L16" s="15"/>
    </row>
    <row r="17" spans="2:12" ht="15.75" customHeight="1" x14ac:dyDescent="0.25">
      <c r="B17" s="2"/>
      <c r="C17" s="2"/>
      <c r="D17" s="1"/>
      <c r="E17" s="2"/>
      <c r="F17" s="1"/>
      <c r="G17" s="2"/>
      <c r="H17" s="1"/>
      <c r="I17" s="2"/>
      <c r="K17" s="15"/>
      <c r="L17" s="15"/>
    </row>
    <row r="18" spans="2:12" x14ac:dyDescent="0.25">
      <c r="B18" s="36" t="s">
        <v>28</v>
      </c>
      <c r="C18" s="23">
        <f>(C12*C14)</f>
        <v>-48860.689655172413</v>
      </c>
      <c r="D18" s="1"/>
      <c r="E18" s="23">
        <f>(E12*E14)</f>
        <v>-144993.10344827586</v>
      </c>
      <c r="F18" s="1"/>
      <c r="G18" s="23">
        <f>(G12*G14)</f>
        <v>-108413.79310344828</v>
      </c>
      <c r="H18" s="1"/>
      <c r="I18" s="23">
        <f>(I12*I14)</f>
        <v>0</v>
      </c>
      <c r="K18" s="15"/>
      <c r="L18" s="15"/>
    </row>
    <row r="19" spans="2:12" x14ac:dyDescent="0.25">
      <c r="B19" s="36"/>
      <c r="C19" s="23"/>
      <c r="D19" s="1"/>
      <c r="E19" s="23"/>
      <c r="F19" s="1"/>
      <c r="G19" s="23"/>
      <c r="H19" s="1"/>
      <c r="I19" s="23"/>
      <c r="K19" s="15"/>
      <c r="L19" s="15"/>
    </row>
    <row r="20" spans="2:12" s="15" customFormat="1" x14ac:dyDescent="0.25"/>
    <row r="21" spans="2:12" s="15" customFormat="1" x14ac:dyDescent="0.25"/>
    <row r="22" spans="2:12" s="15" customFormat="1" x14ac:dyDescent="0.25"/>
    <row r="23" spans="2:12" s="15" customFormat="1" x14ac:dyDescent="0.25"/>
    <row r="24" spans="2:12" s="15" customFormat="1" x14ac:dyDescent="0.25"/>
    <row r="25" spans="2:12" s="15" customFormat="1" x14ac:dyDescent="0.25"/>
    <row r="26" spans="2:12" s="15" customFormat="1" x14ac:dyDescent="0.25"/>
    <row r="27" spans="2:12" s="15" customFormat="1" x14ac:dyDescent="0.25"/>
    <row r="28" spans="2:12" s="15" customFormat="1" x14ac:dyDescent="0.25"/>
    <row r="29" spans="2:12" s="15" customFormat="1" x14ac:dyDescent="0.25"/>
    <row r="30" spans="2:12" s="15" customFormat="1" x14ac:dyDescent="0.25"/>
    <row r="31" spans="2:12" s="15" customFormat="1" x14ac:dyDescent="0.25"/>
    <row r="32" spans="2:12" s="15" customFormat="1" x14ac:dyDescent="0.25"/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  <row r="810" s="15" customFormat="1" x14ac:dyDescent="0.25"/>
    <row r="811" s="15" customFormat="1" x14ac:dyDescent="0.25"/>
    <row r="812" s="15" customFormat="1" x14ac:dyDescent="0.25"/>
    <row r="813" s="15" customFormat="1" x14ac:dyDescent="0.25"/>
    <row r="814" s="15" customFormat="1" x14ac:dyDescent="0.25"/>
    <row r="815" s="15" customFormat="1" x14ac:dyDescent="0.25"/>
    <row r="816" s="15" customFormat="1" x14ac:dyDescent="0.25"/>
    <row r="817" s="15" customFormat="1" x14ac:dyDescent="0.25"/>
    <row r="818" s="15" customFormat="1" x14ac:dyDescent="0.25"/>
    <row r="819" s="15" customFormat="1" x14ac:dyDescent="0.25"/>
    <row r="820" s="15" customFormat="1" x14ac:dyDescent="0.25"/>
    <row r="821" s="15" customFormat="1" x14ac:dyDescent="0.25"/>
    <row r="822" s="15" customFormat="1" x14ac:dyDescent="0.25"/>
    <row r="823" s="15" customFormat="1" x14ac:dyDescent="0.25"/>
    <row r="824" s="15" customFormat="1" x14ac:dyDescent="0.25"/>
    <row r="825" s="15" customFormat="1" x14ac:dyDescent="0.25"/>
    <row r="826" s="15" customFormat="1" x14ac:dyDescent="0.25"/>
    <row r="827" s="15" customFormat="1" x14ac:dyDescent="0.25"/>
    <row r="828" s="15" customFormat="1" x14ac:dyDescent="0.25"/>
    <row r="829" s="15" customFormat="1" x14ac:dyDescent="0.25"/>
    <row r="830" s="15" customFormat="1" x14ac:dyDescent="0.25"/>
    <row r="831" s="15" customFormat="1" x14ac:dyDescent="0.25"/>
    <row r="832" s="15" customFormat="1" x14ac:dyDescent="0.25"/>
    <row r="833" s="15" customFormat="1" x14ac:dyDescent="0.25"/>
    <row r="834" s="15" customFormat="1" x14ac:dyDescent="0.25"/>
    <row r="835" s="15" customFormat="1" x14ac:dyDescent="0.25"/>
    <row r="836" s="15" customFormat="1" x14ac:dyDescent="0.25"/>
  </sheetData>
  <mergeCells count="52">
    <mergeCell ref="H14:H15"/>
    <mergeCell ref="I14:I15"/>
    <mergeCell ref="B14:B15"/>
    <mergeCell ref="C14:C15"/>
    <mergeCell ref="D14:D15"/>
    <mergeCell ref="E14:E15"/>
    <mergeCell ref="F14:F15"/>
    <mergeCell ref="G14:G15"/>
    <mergeCell ref="B18:B19"/>
    <mergeCell ref="C18:C19"/>
    <mergeCell ref="E18:E19"/>
    <mergeCell ref="G18:G19"/>
    <mergeCell ref="I18:I19"/>
    <mergeCell ref="K2:L3"/>
    <mergeCell ref="H12:H13"/>
    <mergeCell ref="I12:I13"/>
    <mergeCell ref="G4:G5"/>
    <mergeCell ref="G12:G13"/>
    <mergeCell ref="I8:I9"/>
    <mergeCell ref="G10:G11"/>
    <mergeCell ref="H10:H11"/>
    <mergeCell ref="I10:I11"/>
    <mergeCell ref="B8:B9"/>
    <mergeCell ref="C8:C9"/>
    <mergeCell ref="E8:E9"/>
    <mergeCell ref="G8:G9"/>
    <mergeCell ref="B12:B13"/>
    <mergeCell ref="B10:B11"/>
    <mergeCell ref="C10:C11"/>
    <mergeCell ref="D10:D11"/>
    <mergeCell ref="E10:E11"/>
    <mergeCell ref="F10:F11"/>
    <mergeCell ref="C12:C13"/>
    <mergeCell ref="D12:D13"/>
    <mergeCell ref="E12:E13"/>
    <mergeCell ref="F12:F13"/>
    <mergeCell ref="B2:B3"/>
    <mergeCell ref="H4:H5"/>
    <mergeCell ref="I4:I5"/>
    <mergeCell ref="B6:B7"/>
    <mergeCell ref="C6:C7"/>
    <mergeCell ref="D6:D7"/>
    <mergeCell ref="E6:E7"/>
    <mergeCell ref="F6:F7"/>
    <mergeCell ref="G6:G7"/>
    <mergeCell ref="H6:H7"/>
    <mergeCell ref="I6:I7"/>
    <mergeCell ref="B4:B5"/>
    <mergeCell ref="C4:C5"/>
    <mergeCell ref="D4:D5"/>
    <mergeCell ref="E4:E5"/>
    <mergeCell ref="F4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C. Beneficio EPP</vt:lpstr>
      <vt:lpstr>C. Beneficio TAXA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</dc:creator>
  <cp:lastModifiedBy>Wagner Bernardes</cp:lastModifiedBy>
  <dcterms:created xsi:type="dcterms:W3CDTF">2015-09-02T21:59:50Z</dcterms:created>
  <dcterms:modified xsi:type="dcterms:W3CDTF">2017-03-31T20:39:16Z</dcterms:modified>
</cp:coreProperties>
</file>